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3" i="1" l="1"/>
  <c r="C73" i="1"/>
  <c r="H51" i="1"/>
  <c r="H30" i="1"/>
  <c r="H62" i="1"/>
  <c r="H26" i="1" l="1"/>
  <c r="H38" i="1" l="1"/>
  <c r="H34" i="1" l="1"/>
  <c r="H55" i="1" l="1"/>
  <c r="H39" i="1"/>
  <c r="H14" i="1"/>
  <c r="H31" i="1" l="1"/>
  <c r="H64" i="1" s="1"/>
  <c r="H13" i="1" l="1"/>
</calcChain>
</file>

<file path=xl/sharedStrings.xml><?xml version="1.0" encoding="utf-8"?>
<sst xmlns="http://schemas.openxmlformats.org/spreadsheetml/2006/main" count="193" uniqueCount="127">
  <si>
    <t>FINANSIJSKI IZVEŠTAJI</t>
  </si>
  <si>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</si>
  <si>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</si>
  <si>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</si>
  <si>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</si>
  <si>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</si>
  <si>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</si>
  <si>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</si>
  <si>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</si>
  <si>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Stanje raspoloživih sredstava po namenama za primarnu  zdrav. zaš.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</si>
  <si>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</si>
  <si>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</si>
  <si>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</si>
  <si>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</si>
  <si>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</si>
  <si>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</si>
  <si>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</si>
  <si>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</si>
  <si>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</si>
  <si>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</si>
  <si>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</si>
  <si>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Stanje raspoloživih sredstava po namenama za stomatološku  zdrav. zaš.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</si>
  <si>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</si>
  <si>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</si>
  <si>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</si>
  <si>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</si>
  <si>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</si>
  <si>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</si>
  <si>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</si>
  <si>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</si>
  <si>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</si>
  <si>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</si>
  <si>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 xml:space="preserve">Dana: 26.09.2025 </t>
  </si>
  <si>
    <t>Primljena i neutrošena participacija od 26.09.2025</t>
  </si>
  <si>
    <t>AD Elektropriveda- TE KO Kostolac</t>
  </si>
  <si>
    <t>NIS AD</t>
  </si>
  <si>
    <t>Toplifikacija JP</t>
  </si>
  <si>
    <t>Auto servis Dule</t>
  </si>
  <si>
    <t>Auto- Mirkos</t>
  </si>
  <si>
    <t>Autocentar Toplica</t>
  </si>
  <si>
    <t>Dunav osiguranje</t>
  </si>
  <si>
    <t>Elping s.a.</t>
  </si>
  <si>
    <t>Family Kalčić</t>
  </si>
  <si>
    <t>JKP Komunalne službe</t>
  </si>
  <si>
    <t>JKP ViK</t>
  </si>
  <si>
    <t xml:space="preserve">JP PTT Saobraćaj </t>
  </si>
  <si>
    <t>Lavija</t>
  </si>
  <si>
    <t>Laki servis</t>
  </si>
  <si>
    <t>MT: S Telekom Srbija</t>
  </si>
  <si>
    <t>Orion Telekom</t>
  </si>
  <si>
    <t>Papirdol</t>
  </si>
  <si>
    <t>Print SR</t>
  </si>
  <si>
    <t>Razvigor</t>
  </si>
  <si>
    <t>Remondis</t>
  </si>
  <si>
    <t>Sektor</t>
  </si>
  <si>
    <t>SBB</t>
  </si>
  <si>
    <t>Stig centar</t>
  </si>
  <si>
    <t>Tehnomarket</t>
  </si>
  <si>
    <t>TNT Team</t>
  </si>
  <si>
    <t>Šiler</t>
  </si>
  <si>
    <t>Dana 26.09.2025.godine Dom zdravlja Požarevac je izvršio plaćanje prema dobavljačima:</t>
  </si>
  <si>
    <t>TEKO28184/1/2025/501</t>
  </si>
  <si>
    <t>9006224323</t>
  </si>
  <si>
    <t>9006217673</t>
  </si>
  <si>
    <t>OG2/2025-3392</t>
  </si>
  <si>
    <t>OG2/2025-3393</t>
  </si>
  <si>
    <t>106/2025</t>
  </si>
  <si>
    <t>118/2025</t>
  </si>
  <si>
    <t>117/2025</t>
  </si>
  <si>
    <t>25-40-1706</t>
  </si>
  <si>
    <t>799/2025</t>
  </si>
  <si>
    <t>51-1147-5049225</t>
  </si>
  <si>
    <t>51-1147-5048725</t>
  </si>
  <si>
    <t>51-1147-5048625</t>
  </si>
  <si>
    <t>51-1147-5048425</t>
  </si>
  <si>
    <t>51-1147-5048525</t>
  </si>
  <si>
    <t>51-1147-5048325</t>
  </si>
  <si>
    <t>51-1147-5048925</t>
  </si>
  <si>
    <t>51-1147-5049125</t>
  </si>
  <si>
    <t>51-1147-5048825</t>
  </si>
  <si>
    <t>189-1/25</t>
  </si>
  <si>
    <t>25-RN011000059</t>
  </si>
  <si>
    <t>1394725</t>
  </si>
  <si>
    <t>1394625</t>
  </si>
  <si>
    <t>1394525</t>
  </si>
  <si>
    <t>1319825</t>
  </si>
  <si>
    <t>130025</t>
  </si>
  <si>
    <t>1319925</t>
  </si>
  <si>
    <t>1319725</t>
  </si>
  <si>
    <t>25-3023-014715</t>
  </si>
  <si>
    <t>25-3023-013779</t>
  </si>
  <si>
    <t>25-3023-013649</t>
  </si>
  <si>
    <t>25-3023-015578</t>
  </si>
  <si>
    <t>25-3023-014461</t>
  </si>
  <si>
    <t>25-3023-014674</t>
  </si>
  <si>
    <t>25-3023-015455</t>
  </si>
  <si>
    <t>250002103326</t>
  </si>
  <si>
    <t>560/2025</t>
  </si>
  <si>
    <t>668/2025</t>
  </si>
  <si>
    <t>705/2025</t>
  </si>
  <si>
    <t>25-RN011000013</t>
  </si>
  <si>
    <t>24-286-062-1140675</t>
  </si>
  <si>
    <t>16-286-065-1140676</t>
  </si>
  <si>
    <t>78-286-012-1140674</t>
  </si>
  <si>
    <t>69-286-012-1140677</t>
  </si>
  <si>
    <t>UGF0731/25-1614</t>
  </si>
  <si>
    <t>2501331</t>
  </si>
  <si>
    <t>2501405</t>
  </si>
  <si>
    <t>2501402</t>
  </si>
  <si>
    <t>329/1719</t>
  </si>
  <si>
    <t>61-25</t>
  </si>
  <si>
    <t>FU23211/2025</t>
  </si>
  <si>
    <t>25-RN001001265</t>
  </si>
  <si>
    <t>9090590863</t>
  </si>
  <si>
    <t>9090514517</t>
  </si>
  <si>
    <t>9090884570</t>
  </si>
  <si>
    <t>1892022</t>
  </si>
  <si>
    <t>IF25-0474</t>
  </si>
  <si>
    <t>IF25-0485</t>
  </si>
  <si>
    <t>IF25-0472</t>
  </si>
  <si>
    <t>IF25-0491</t>
  </si>
  <si>
    <t>IF25-0473</t>
  </si>
  <si>
    <t>IF25-0475</t>
  </si>
  <si>
    <t>IF25-0172</t>
  </si>
  <si>
    <t>25-RN0020000502</t>
  </si>
  <si>
    <t>UKUPNO ENERGENTI- PO TREBOVANJU</t>
  </si>
  <si>
    <t>UKUPNO MATERIJALNI TROŠKOVI- PO TREBOVANJU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</si>
</sst>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6" fillId="0" borderId="0"/>
    <xf numFmtId="0" fontId="7" fillId="0" borderId="0"/>
  </cellStyleXfs>
  <cellXfs count="59">
    <xf numFmtId="0" fontId="0" fillId="0" borderId="0" xfId="0"/>
    <xf numFmtId="4" fontId="0" fillId="0" borderId="1" xfId="0" applyNumberFormat="1" applyBorder="1"/>
    <xf numFmtId="4" fontId="0" fillId="2" borderId="1" xfId="0" applyNumberFormat="1" applyFill="1" applyBorder="1"/>
    <xf numFmtId="4" fontId="0" fillId="3" borderId="1" xfId="0" applyNumberFormat="1" applyFill="1" applyBorder="1"/>
    <xf numFmtId="4" fontId="0" fillId="4" borderId="1" xfId="0" applyNumberFormat="1" applyFill="1" applyBorder="1"/>
    <xf numFmtId="4" fontId="1" fillId="0" borderId="1" xfId="0" applyNumberFormat="1" applyFon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4" fillId="0" borderId="1" xfId="0" applyNumberFormat="1" applyFont="1" applyFill="1" applyBorder="1"/>
    <xf numFmtId="4" fontId="1" fillId="0" borderId="0" xfId="0" applyNumberFormat="1" applyFont="1" applyBorder="1"/>
    <xf numFmtId="4" fontId="1" fillId="0" borderId="1" xfId="0" applyNumberFormat="1" applyFont="1" applyFill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3" fillId="0" borderId="1" xfId="0" applyNumberFormat="1" applyFont="1" applyBorder="1"/>
    <xf numFmtId="165" fontId="3" fillId="2" borderId="1" xfId="0" applyNumberFormat="1" applyFont="1" applyFill="1" applyBorder="1"/>
    <xf numFmtId="165" fontId="0" fillId="0" borderId="1" xfId="0" applyNumberFormat="1" applyFill="1" applyBorder="1"/>
    <xf numFmtId="165" fontId="0" fillId="0" borderId="1" xfId="0" applyNumberFormat="1" applyBorder="1"/>
    <xf numFmtId="165" fontId="3" fillId="3" borderId="1" xfId="0" applyNumberFormat="1" applyFont="1" applyFill="1" applyBorder="1"/>
    <xf numFmtId="165" fontId="3" fillId="4" borderId="1" xfId="0" applyNumberFormat="1" applyFont="1" applyFill="1" applyBorder="1"/>
    <xf numFmtId="4" fontId="0" fillId="0" borderId="0" xfId="0" applyNumberFormat="1" applyBorder="1"/>
    <xf numFmtId="4" fontId="1" fillId="0" borderId="0" xfId="0" applyNumberFormat="1" applyFont="1" applyFill="1" applyBorder="1"/>
    <xf numFmtId="0" fontId="0" fillId="0" borderId="1" xfId="0" applyBorder="1" applyAlignment="1">
      <alignment horizontal="center"/>
    </xf>
    <xf numFmtId="4" fontId="4" fillId="0" borderId="0" xfId="0" applyNumberFormat="1" applyFont="1" applyFill="1" applyBorder="1"/>
    <xf numFmtId="4" fontId="0" fillId="5" borderId="1" xfId="0" applyNumberFormat="1" applyFill="1" applyBorder="1"/>
    <xf numFmtId="9" fontId="0" fillId="0" borderId="0" xfId="0" applyNumberFormat="1"/>
    <xf numFmtId="4" fontId="4" fillId="0" borderId="0" xfId="0" applyNumberFormat="1" applyFont="1" applyFill="1" applyBorder="1" applyAlignment="1">
      <alignment horizontal="center"/>
    </xf>
    <xf numFmtId="0" fontId="8" fillId="0" borderId="1" xfId="2" applyFont="1" applyBorder="1"/>
    <xf numFmtId="4" fontId="9" fillId="0" borderId="1" xfId="2" applyNumberFormat="1" applyFont="1" applyBorder="1" applyAlignment="1">
      <alignment horizontal="center"/>
    </xf>
    <xf numFmtId="4" fontId="8" fillId="0" borderId="1" xfId="2" applyNumberFormat="1" applyFont="1" applyBorder="1" applyAlignment="1">
      <alignment horizontal="right"/>
    </xf>
    <xf numFmtId="49" fontId="8" fillId="0" borderId="1" xfId="2" applyNumberFormat="1" applyFont="1" applyBorder="1" applyAlignment="1">
      <alignment horizontal="left"/>
    </xf>
    <xf numFmtId="4" fontId="9" fillId="0" borderId="1" xfId="2" applyNumberFormat="1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3">
    <cellStyle name="Excel Built-in Normal" xfId="1"/>
    <cellStyle name="Normal" xfId="0" builtinId="0"/>
    <cellStyle name="Normal_Sheet1" xfId="2"/>
  </cellStyles>
  <dxfs count="0"/>
  <tableStyles count="0" defaultTableStyle="TableStyleMedium2" defaultPivotStyle="PivotStyleLight16"/>
  <colors>
    <mruColors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33"/>
  <sheetViews>
    <sheetView tabSelected="1" topLeftCell="B1" zoomScaleNormal="100" workbookViewId="0">
      <selection activeCell="B39" sqref="B39:F39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6" customWidth="1"/>
    <col min="10" max="10" width="12.7109375" style="6" customWidth="1"/>
    <col min="11" max="11" width="12.7109375" bestFit="1" customWidth="1"/>
    <col min="12" max="12" width="11.7109375" bestFit="1" customWidth="1"/>
    <col min="13" max="13" width="12.7109375" style="6" bestFit="1" customWidth="1"/>
  </cols>
  <sheetData>
    <row r="2" spans="2:15" ht="18.75" x14ac:dyDescent="0.3">
      <c r="C2" s="56" t="s">
        <v>0</v>
      </c>
      <c r="D2" s="56"/>
      <c r="E2" s="56"/>
      <c r="F2" s="56"/>
      <c r="G2" s="56"/>
    </row>
    <row r="4" spans="2:15" x14ac:dyDescent="0.25">
      <c r="B4" s="57" t="s">
        <v>1</v>
      </c>
      <c r="C4" s="57"/>
      <c r="D4" s="57"/>
    </row>
    <row r="5" spans="2:15" x14ac:dyDescent="0.25">
      <c r="B5" s="57" t="s">
        <v>2</v>
      </c>
      <c r="C5" s="57"/>
      <c r="D5" s="57"/>
    </row>
    <row r="6" spans="2:15" x14ac:dyDescent="0.25">
      <c r="B6" s="57" t="s">
        <v>3</v>
      </c>
      <c r="C6" s="57"/>
      <c r="D6" s="57"/>
    </row>
    <row r="7" spans="2:15" x14ac:dyDescent="0.25">
      <c r="I7" s="9"/>
      <c r="J7" s="9"/>
    </row>
    <row r="8" spans="2:15" x14ac:dyDescent="0.25">
      <c r="B8" s="58" t="s">
        <v>32</v>
      </c>
      <c r="C8" s="58"/>
      <c r="D8" s="58"/>
      <c r="E8" s="58"/>
      <c r="F8" s="58"/>
      <c r="G8" s="58"/>
      <c r="H8" s="58"/>
      <c r="I8" s="9"/>
      <c r="J8" s="9"/>
    </row>
    <row r="9" spans="2:15" x14ac:dyDescent="0.25">
      <c r="C9" s="14"/>
      <c r="D9" s="14"/>
      <c r="E9" s="14"/>
      <c r="F9" s="14"/>
      <c r="G9" s="14"/>
      <c r="I9" s="9"/>
      <c r="J9" s="9"/>
      <c r="K9" s="21"/>
      <c r="L9" s="21"/>
      <c r="M9" s="21"/>
      <c r="N9" s="21"/>
      <c r="O9" s="21"/>
    </row>
    <row r="10" spans="2:15" x14ac:dyDescent="0.25">
      <c r="C10" s="14"/>
      <c r="D10" s="14"/>
      <c r="E10" s="14"/>
      <c r="F10" s="14"/>
      <c r="G10" s="14"/>
      <c r="I10" s="9"/>
      <c r="J10" s="9"/>
      <c r="K10" s="21"/>
      <c r="L10" s="21"/>
      <c r="M10" s="21"/>
      <c r="N10" s="21"/>
      <c r="O10" s="21"/>
    </row>
    <row r="11" spans="2:15" x14ac:dyDescent="0.25">
      <c r="B11" s="50" t="s">
        <v>4</v>
      </c>
      <c r="C11" s="51"/>
      <c r="D11" s="51"/>
      <c r="E11" s="51"/>
      <c r="F11" s="52"/>
      <c r="G11" s="23" t="s">
        <v>5</v>
      </c>
      <c r="H11" s="23" t="s">
        <v>6</v>
      </c>
      <c r="I11" s="9"/>
      <c r="J11" s="9"/>
      <c r="K11" s="46"/>
      <c r="L11" s="46"/>
      <c r="M11" s="46"/>
      <c r="N11" s="46"/>
      <c r="O11" s="46"/>
    </row>
    <row r="12" spans="2:15" x14ac:dyDescent="0.25">
      <c r="B12" s="48" t="s">
        <v>7</v>
      </c>
      <c r="C12" s="48"/>
      <c r="D12" s="48"/>
      <c r="E12" s="48"/>
      <c r="F12" s="48"/>
      <c r="G12" s="15">
        <v>45926</v>
      </c>
      <c r="H12" s="12">
        <v>1693024.48</v>
      </c>
      <c r="I12" s="9"/>
      <c r="J12" s="9"/>
      <c r="K12" s="21"/>
      <c r="L12" s="21"/>
      <c r="M12" s="21"/>
      <c r="N12" s="21"/>
      <c r="O12" s="21"/>
    </row>
    <row r="13" spans="2:15" x14ac:dyDescent="0.25">
      <c r="B13" s="47" t="s">
        <v>8</v>
      </c>
      <c r="C13" s="47"/>
      <c r="D13" s="47"/>
      <c r="E13" s="47"/>
      <c r="F13" s="47"/>
      <c r="G13" s="15">
        <v>45926</v>
      </c>
      <c r="H13" s="1">
        <f>H14+H31-H39-H55</f>
        <v>621490.84999999963</v>
      </c>
      <c r="I13" s="9"/>
      <c r="J13" s="9"/>
      <c r="K13" s="7"/>
      <c r="L13" s="7"/>
      <c r="M13" s="21"/>
      <c r="N13" s="7"/>
      <c r="O13" s="7"/>
    </row>
    <row r="14" spans="2:15" x14ac:dyDescent="0.25">
      <c r="B14" s="49" t="s">
        <v>9</v>
      </c>
      <c r="C14" s="49"/>
      <c r="D14" s="49"/>
      <c r="E14" s="49"/>
      <c r="F14" s="49"/>
      <c r="G14" s="16">
        <v>45926</v>
      </c>
      <c r="H14" s="2">
        <f>SUM(H15:H30)</f>
        <v>3419324.0599999996</v>
      </c>
      <c r="I14" s="22"/>
      <c r="J14" s="9"/>
      <c r="K14" s="21"/>
      <c r="L14" s="7"/>
      <c r="M14" s="21"/>
      <c r="N14" s="7"/>
      <c r="O14" s="7"/>
    </row>
    <row r="15" spans="2:15" x14ac:dyDescent="0.25">
      <c r="B15" s="34" t="s">
        <v>10</v>
      </c>
      <c r="C15" s="35"/>
      <c r="D15" s="35"/>
      <c r="E15" s="35"/>
      <c r="F15" s="36"/>
      <c r="G15" s="17"/>
      <c r="H15" s="10">
        <v>0</v>
      </c>
      <c r="I15" s="24"/>
      <c r="J15" s="9"/>
      <c r="K15" s="6"/>
    </row>
    <row r="16" spans="2:15" x14ac:dyDescent="0.25">
      <c r="B16" s="34" t="s">
        <v>11</v>
      </c>
      <c r="C16" s="35"/>
      <c r="D16" s="35"/>
      <c r="E16" s="35"/>
      <c r="F16" s="36"/>
      <c r="G16" s="17"/>
      <c r="H16" s="10">
        <v>0</v>
      </c>
      <c r="I16" s="24"/>
      <c r="J16" s="9"/>
      <c r="K16" s="6"/>
    </row>
    <row r="17" spans="2:13" x14ac:dyDescent="0.25">
      <c r="B17" s="34" t="s">
        <v>12</v>
      </c>
      <c r="C17" s="35"/>
      <c r="D17" s="35"/>
      <c r="E17" s="35"/>
      <c r="F17" s="36"/>
      <c r="G17" s="17"/>
      <c r="H17" s="10">
        <v>0</v>
      </c>
      <c r="I17" s="24"/>
      <c r="J17" s="9"/>
      <c r="K17" s="6"/>
    </row>
    <row r="18" spans="2:13" x14ac:dyDescent="0.25">
      <c r="B18" s="34" t="s">
        <v>13</v>
      </c>
      <c r="C18" s="35"/>
      <c r="D18" s="35"/>
      <c r="E18" s="35"/>
      <c r="F18" s="36"/>
      <c r="G18" s="17"/>
      <c r="H18" s="8">
        <v>0</v>
      </c>
      <c r="I18" s="24"/>
      <c r="J18" s="9"/>
      <c r="K18" s="6"/>
      <c r="L18" s="6"/>
    </row>
    <row r="19" spans="2:13" x14ac:dyDescent="0.25">
      <c r="B19" s="34" t="s">
        <v>27</v>
      </c>
      <c r="C19" s="35"/>
      <c r="D19" s="35"/>
      <c r="E19" s="35"/>
      <c r="F19" s="36"/>
      <c r="G19" s="17"/>
      <c r="H19" s="25">
        <v>0</v>
      </c>
      <c r="I19" s="24"/>
      <c r="J19" s="9"/>
      <c r="K19" s="6"/>
      <c r="L19" s="6"/>
    </row>
    <row r="20" spans="2:13" x14ac:dyDescent="0.25">
      <c r="B20" s="34" t="s">
        <v>14</v>
      </c>
      <c r="C20" s="35"/>
      <c r="D20" s="35"/>
      <c r="E20" s="35"/>
      <c r="F20" s="36"/>
      <c r="G20" s="17"/>
      <c r="H20" s="8">
        <v>0</v>
      </c>
      <c r="I20" s="24"/>
      <c r="J20" s="9"/>
    </row>
    <row r="21" spans="2:13" x14ac:dyDescent="0.25">
      <c r="B21" s="34" t="s">
        <v>15</v>
      </c>
      <c r="C21" s="35"/>
      <c r="D21" s="35"/>
      <c r="E21" s="35"/>
      <c r="F21" s="36"/>
      <c r="G21" s="17"/>
      <c r="H21" s="8">
        <v>0</v>
      </c>
      <c r="I21" s="24"/>
      <c r="J21" s="9"/>
    </row>
    <row r="22" spans="2:13" x14ac:dyDescent="0.25">
      <c r="B22" s="34" t="s">
        <v>29</v>
      </c>
      <c r="C22" s="35"/>
      <c r="D22" s="35"/>
      <c r="E22" s="35"/>
      <c r="F22" s="36"/>
      <c r="G22" s="17"/>
      <c r="H22" s="8">
        <v>0</v>
      </c>
      <c r="I22" s="24"/>
      <c r="J22" s="9"/>
    </row>
    <row r="23" spans="2:13" x14ac:dyDescent="0.25">
      <c r="B23" s="34" t="s">
        <v>16</v>
      </c>
      <c r="C23" s="35"/>
      <c r="D23" s="35"/>
      <c r="E23" s="35"/>
      <c r="F23" s="36"/>
      <c r="G23" s="17"/>
      <c r="H23" s="8">
        <v>0</v>
      </c>
      <c r="I23" s="24"/>
      <c r="J23" s="9"/>
      <c r="K23" s="6"/>
    </row>
    <row r="24" spans="2:13" x14ac:dyDescent="0.25">
      <c r="B24" s="34" t="s">
        <v>31</v>
      </c>
      <c r="C24" s="35"/>
      <c r="D24" s="35"/>
      <c r="E24" s="35"/>
      <c r="F24" s="36"/>
      <c r="G24" s="17"/>
      <c r="H24" s="8">
        <v>0</v>
      </c>
      <c r="I24" s="24"/>
      <c r="J24" s="9"/>
      <c r="K24" s="6"/>
    </row>
    <row r="25" spans="2:13" x14ac:dyDescent="0.25">
      <c r="B25" s="34" t="s">
        <v>17</v>
      </c>
      <c r="C25" s="35"/>
      <c r="D25" s="35"/>
      <c r="E25" s="35"/>
      <c r="F25" s="36"/>
      <c r="G25" s="17"/>
      <c r="H25" s="8">
        <v>1193778.03</v>
      </c>
      <c r="I25" s="24"/>
      <c r="J25" s="9"/>
      <c r="K25" s="6"/>
      <c r="L25" s="26"/>
      <c r="M25" s="24"/>
    </row>
    <row r="26" spans="2:13" x14ac:dyDescent="0.25">
      <c r="B26" s="34" t="s">
        <v>18</v>
      </c>
      <c r="C26" s="35"/>
      <c r="D26" s="35"/>
      <c r="E26" s="35"/>
      <c r="F26" s="36"/>
      <c r="G26" s="17"/>
      <c r="H26" s="8">
        <f>12840.44-1261.21+524080-6-72+1076320.08+110001.11-150.25+1335642.49-110127.85-3450.15-8196.75-5897.45-1080588.29-524080-1076320.03-205197.4-86.75-40122.03-0.05-115.55-76.93-215-80.5-128.7-180.15-604.6-88.25-93.25-86-120.25+1237915.62-1237915.62-207.5+118227.79+1041222.79-397.94-118227.8-8793-1032429.79+1309055.13-1309055.13+120872.24+1117215-1112415-63908.28+3108859.37-190007.02-2774389.89-28011.3-43031.33-27760+1446861.41+150398.92-28176.51-1501043.41-171884.48+1554741.37-1527788.05+171884.44+1133822.19-1018309-171884.48-88590-29995-18700+1534731.9-1504736.9-11550-20000+41721.12+148728.91-41064.23-148734.91+1250-3167.32+171884.52+1085531.54+41064.23-73267.61-978241.54-51333.54-12695-100000+1892115.84-1408447.23-60114.77-84776.03+1208669.34+148728.91-1181493.55-70000-40230+14955.76-148728.91-22816+1837595.79-1814779.79-500-170754.94-42031.54+985753.4+150336.95-915753.4+31631.53+1251.1+4233.98+1743911.66</f>
        <v>2148573.7399999998</v>
      </c>
      <c r="J26" s="24"/>
      <c r="K26" s="6"/>
      <c r="L26" s="6"/>
    </row>
    <row r="27" spans="2:13" x14ac:dyDescent="0.25">
      <c r="B27" s="34" t="s">
        <v>30</v>
      </c>
      <c r="C27" s="35"/>
      <c r="D27" s="35"/>
      <c r="E27" s="35"/>
      <c r="F27" s="36"/>
      <c r="G27" s="17"/>
      <c r="H27" s="8">
        <v>0</v>
      </c>
      <c r="I27" s="24"/>
      <c r="J27" s="9"/>
      <c r="K27" s="9"/>
      <c r="L27" s="6"/>
    </row>
    <row r="28" spans="2:13" x14ac:dyDescent="0.25">
      <c r="B28" s="34" t="s">
        <v>19</v>
      </c>
      <c r="C28" s="35"/>
      <c r="D28" s="35"/>
      <c r="E28" s="35"/>
      <c r="F28" s="36"/>
      <c r="G28" s="17"/>
      <c r="H28" s="8">
        <v>0</v>
      </c>
      <c r="I28" s="24"/>
      <c r="J28" s="9"/>
      <c r="K28" s="6"/>
    </row>
    <row r="29" spans="2:13" x14ac:dyDescent="0.25">
      <c r="B29" s="34" t="s">
        <v>20</v>
      </c>
      <c r="C29" s="35"/>
      <c r="D29" s="35"/>
      <c r="E29" s="35"/>
      <c r="F29" s="36"/>
      <c r="G29" s="17"/>
      <c r="H29" s="8">
        <v>0</v>
      </c>
      <c r="I29" s="24"/>
      <c r="J29" s="9"/>
      <c r="K29" s="6"/>
      <c r="L29" s="6"/>
    </row>
    <row r="30" spans="2:13" x14ac:dyDescent="0.25">
      <c r="B30" s="34" t="s">
        <v>33</v>
      </c>
      <c r="C30" s="35"/>
      <c r="D30" s="35"/>
      <c r="E30" s="35"/>
      <c r="F30" s="36"/>
      <c r="G30" s="17"/>
      <c r="H30" s="8">
        <f>1050+5200+3550+2050+12550+7600+6950+3700+800+8550+3000+5050+8900+3500+800+5550+5000+1550+8150+3500+4900+1750+2000-60114.77+700+12800+4150+900+4700+3400+2000+7550+3050-3241-11342+1400+6600+4300+950+9100+3550-13935+2000+9850+5200-8100+2900+6800+5300-13935+1650+8450+2150+950+9450+3400+1650+8000+2250+900+14850+2900+1600+9900+2250-14582+1450+11200+4100-26096-42287.37+2150+6900+4200-4800-8793-6-5034.41-116.5-6+3850+7650+3350+900+9650+1550-205.62-247.81+3750+8050+3750-15210+850+12200+6350+9350+3300-118.75+11400+3550-66.75-6+12800+3100+8793-83-3187.31+13350+4800+1250+7200+4150-33268.81+1850+9650+3450-6849.67+11500+4800-183.03-93.5+2300+7150+3650+950+8200+2600-468.91+850+7150+3550-6760-87+1950+9600+4550-142.59+1400+15350+4700-3380-96.75-176.67+1200+10200+5300+9750+3650-41590.45+900+10000+2850-74.75+2900+7350+3350-10140-96+1400+14150+2600-325.74-167.46+4750+9850+4450+1150+7100+2800-809.54+1000+9050+4650-156.86-20854-94.5+1400+11250+3400+12350+3550-57.03-204+1850+15300+4100+10700+2950-38010.6+2350+6800+5800-125.13+300+8300+3350+11100+3000-15773-128.19-6165.71+5250+7750+5050+950+9250+3650-96.25+7850+3650-135.71+250+8400+3900-65.25+500+11100+2950-13614-291.66+11850+4250-30382+2800+9000+2300-156.59+1000+9150+1800-40817.63+2800+7450+1800-150398.92-99866.93-27432.68+850+9500+3000-481.41+1550-93.5+4100+7500+2950+3350+7500+1250-784+1800+6200+3900-106.5+1350+7550+2000-428.95+250+11400+3150-78230-8450-83.75-340.31+2850+9650+4850+1350+7550+2450-70353.27+1300+8600+3500-11867.84+1250+8100+3050-33361.96-566.48+3900+4300+4700+900+6300+4250-14959.82-9726.96+1350+6050+3800-611.06+900+7550+1750-167.11-83.75+10550+3500-3380+1550+6050+2200-118.75+1400+7150+3400-10272.13-238.13+2800+7200+5050+650+6800+2750-41461.26+450+6550+3350-23886.75+6550+2900-3329.44+650+14000+4500-71959.47+500+7500+3450+7350+3050-3386+2250+4250+2750-6-36.42+2850+4100+900-28.64+1600+6750+2900-5070-6-32526.94+3300+11950+2750-20575+300+4650+2250-6903.16+4150+5700+4300-877.56+6700+4000-964.85+2400+4800+2400-10146-97.26+8400+6900+4600+600+4350+4500-85.91+2200+5900+3950-6+3050+3200-1690-6+1950+7850+2550-26-6+8550+7150+3050+6750+3250-60114.77-5400-41468.61+10450+3550-3857.71-4320-118.19+1600+5300+3500-19.44-6+2100+12650+2000+5950+5900-1990-6760-199.09+6950+1250-86.84+6950+2250-62646-15528.06-142.89+12300+6150+7150+3700+2050+6750+2650+10000+2550-32026.55+9400+2750-6+7100+3400-6+6900+2700-6-272.94+6850+3200-10140+6600+2200-1690-1231.84+6400+2550-192.12+6550+2900-60114.77-6-10140+9700+3050-5982.36-6+7700+2200+4300+4300+2250-30000-33.9+1250+5200+2400+9400+5400+5350+1450-12342.17-112.47+2150+9550+3850+5100+2050-34.92+1700+2850+3900+3167.32-6+4500+1200-6766+650+8300+5600-66.84-41064.23-6+2450+8500+4150-10419+1450+4500+2750-4243.21+450+6450+4000-6+2150+6150+2600-49164.88+11150+4050-142.89-6+1100+7050+5450+1100+4400-6832.5+2100+5350+3600+3300-66.84+1650+4450+3900-16906+1250+7650+4200-357.35-949.59+5000+3950+3450+2150+3250-6+1100+8320+2950-6+4000+2250-8495.8+8450+4150-2298.1-41476.18+8950+3100-11830+5000+2500-112.47+5500+3050-306.44+4500+2900+11350+1900-3905.01+6800+4450+3650+2050+5000+2600-156.8+1300+6350+3300-14955.76+6500+1450-20280-241.89-194.52+4950+1000-6-6+9250+3550+6350+4150-32608.68+2250+4650+2850-56.43+8800+3650-11844.21+750+6050+2450-118.47-6720.3+3250+7100+1450+6250+3150-6+250+6450+4450-6+5150+2950-16906+7200+3550-158.1-129.62+500+7100+6450-374+550+5000+1900-41229.96+1900+9700+5050-60128.98+600+6800+2000+21015.77+1400+7600+3400-188.52-6+3200+8500+3400+6200+2250-6+850+7050+4200-18596+400+6450+2400-15684-173.31+550+5850+3450-4016.06-222.51+1900+10400+2800-70514.6+1550+6550+3800-156.63+2300+5250+2150-50289.62+350+10050+3850-10196.07+700+8650+3600-31631.53-20502.43-194.79+3600+7650+5050+6050+2600-326.9+750+8350+4200-6+900+7050+3600+450+6700+4050-6</f>
        <v>76972.28999999995</v>
      </c>
      <c r="I30" s="24"/>
      <c r="J30" s="9"/>
      <c r="K30" s="6"/>
      <c r="L30" s="6"/>
    </row>
    <row r="31" spans="2:13" x14ac:dyDescent="0.25">
      <c r="B31" s="53" t="s">
        <v>21</v>
      </c>
      <c r="C31" s="54"/>
      <c r="D31" s="54"/>
      <c r="E31" s="54"/>
      <c r="F31" s="55"/>
      <c r="G31" s="16">
        <v>45926</v>
      </c>
      <c r="H31" s="2">
        <f>H32+H33+H34+H35+H37+H38+H36</f>
        <v>140020.87999999998</v>
      </c>
      <c r="I31" s="9"/>
      <c r="K31" s="6"/>
      <c r="L31" s="6"/>
    </row>
    <row r="32" spans="2:13" x14ac:dyDescent="0.25">
      <c r="B32" s="34" t="s">
        <v>10</v>
      </c>
      <c r="C32" s="35"/>
      <c r="D32" s="35"/>
      <c r="E32" s="35"/>
      <c r="F32" s="36"/>
      <c r="G32" s="18"/>
      <c r="H32" s="10">
        <v>0</v>
      </c>
      <c r="I32" s="9"/>
      <c r="J32" s="9"/>
      <c r="K32" s="6"/>
      <c r="L32" s="6"/>
    </row>
    <row r="33" spans="2:12" x14ac:dyDescent="0.25">
      <c r="B33" s="34" t="s">
        <v>13</v>
      </c>
      <c r="C33" s="35"/>
      <c r="D33" s="35"/>
      <c r="E33" s="35"/>
      <c r="F33" s="36"/>
      <c r="G33" s="18"/>
      <c r="H33" s="8">
        <v>0</v>
      </c>
      <c r="I33" s="9"/>
      <c r="J33" s="9"/>
      <c r="K33" s="6"/>
      <c r="L33" s="6"/>
    </row>
    <row r="34" spans="2:12" x14ac:dyDescent="0.25">
      <c r="B34" s="34" t="s">
        <v>18</v>
      </c>
      <c r="C34" s="35"/>
      <c r="D34" s="35"/>
      <c r="E34" s="35"/>
      <c r="F34" s="36"/>
      <c r="G34" s="18"/>
      <c r="H34" s="8">
        <f>42971.12+73846-57106-42028.24-942.88+127300-127300+37811+42971.12-42971.12-6520+6520+42971.12-120000-2520-580-29910+158095.2-74506-9274.32+55406.68-55406.68-1250-12057.6+12057.6+29910+475076-391990+27560-74506-36400+55406.68+31790-76012.22-55406.68+420000+42971.12-42971.12-420000+1251.1</f>
        <v>4255.8799999999701</v>
      </c>
      <c r="I34" s="9"/>
      <c r="J34" s="9"/>
      <c r="K34" s="6"/>
      <c r="L34" s="6"/>
    </row>
    <row r="35" spans="2:12" x14ac:dyDescent="0.25">
      <c r="B35" s="34" t="s">
        <v>19</v>
      </c>
      <c r="C35" s="35"/>
      <c r="D35" s="35"/>
      <c r="E35" s="35"/>
      <c r="F35" s="36"/>
      <c r="G35" s="18"/>
      <c r="H35" s="8">
        <v>0</v>
      </c>
      <c r="I35" s="9"/>
      <c r="J35" s="9"/>
      <c r="K35" s="6"/>
      <c r="L35" s="6"/>
    </row>
    <row r="36" spans="2:12" x14ac:dyDescent="0.25">
      <c r="B36" s="34" t="s">
        <v>11</v>
      </c>
      <c r="C36" s="35"/>
      <c r="D36" s="35"/>
      <c r="E36" s="35"/>
      <c r="F36" s="36"/>
      <c r="G36" s="18"/>
      <c r="H36" s="8">
        <v>0</v>
      </c>
      <c r="I36" s="9"/>
      <c r="J36" s="9"/>
      <c r="K36" s="6"/>
    </row>
    <row r="37" spans="2:12" x14ac:dyDescent="0.25">
      <c r="B37" s="34" t="s">
        <v>20</v>
      </c>
      <c r="C37" s="35"/>
      <c r="D37" s="35"/>
      <c r="E37" s="35"/>
      <c r="F37" s="36"/>
      <c r="G37" s="18"/>
      <c r="H37" s="8">
        <v>0</v>
      </c>
      <c r="I37" s="9"/>
      <c r="J37" s="9"/>
    </row>
    <row r="38" spans="2:12" x14ac:dyDescent="0.25">
      <c r="B38" s="34" t="s">
        <v>33</v>
      </c>
      <c r="C38" s="35"/>
      <c r="D38" s="35"/>
      <c r="E38" s="35"/>
      <c r="F38" s="36"/>
      <c r="G38" s="18"/>
      <c r="H38" s="8">
        <f>7347+8071+11176+74506+6312-42971.12+8071+42971.12+10141+1759+8382</f>
        <v>135765</v>
      </c>
      <c r="I38" s="9"/>
      <c r="J38" s="9"/>
      <c r="K38" s="6"/>
    </row>
    <row r="39" spans="2:12" x14ac:dyDescent="0.25">
      <c r="B39" s="37" t="s">
        <v>22</v>
      </c>
      <c r="C39" s="38"/>
      <c r="D39" s="38"/>
      <c r="E39" s="38"/>
      <c r="F39" s="39"/>
      <c r="G39" s="19">
        <v>45926</v>
      </c>
      <c r="H39" s="3">
        <f>SUM(H40:H54)</f>
        <v>2937854.09</v>
      </c>
      <c r="I39" s="9"/>
      <c r="J39" s="9"/>
    </row>
    <row r="40" spans="2:12" x14ac:dyDescent="0.25">
      <c r="B40" s="34" t="s">
        <v>10</v>
      </c>
      <c r="C40" s="35"/>
      <c r="D40" s="35"/>
      <c r="E40" s="35"/>
      <c r="F40" s="36"/>
      <c r="G40" s="17"/>
      <c r="H40" s="10">
        <v>0</v>
      </c>
      <c r="I40" s="9"/>
      <c r="J40" s="9"/>
    </row>
    <row r="41" spans="2:12" x14ac:dyDescent="0.25">
      <c r="B41" s="34" t="s">
        <v>11</v>
      </c>
      <c r="C41" s="35"/>
      <c r="D41" s="35"/>
      <c r="E41" s="35"/>
      <c r="F41" s="36"/>
      <c r="G41" s="17"/>
      <c r="H41" s="10">
        <v>0</v>
      </c>
      <c r="I41" s="9"/>
      <c r="J41" s="9"/>
    </row>
    <row r="42" spans="2:12" x14ac:dyDescent="0.25">
      <c r="B42" s="34" t="s">
        <v>12</v>
      </c>
      <c r="C42" s="35"/>
      <c r="D42" s="35"/>
      <c r="E42" s="35"/>
      <c r="F42" s="36"/>
      <c r="G42" s="17"/>
      <c r="H42" s="10">
        <v>0</v>
      </c>
      <c r="I42" s="9"/>
      <c r="J42" s="9"/>
    </row>
    <row r="43" spans="2:12" x14ac:dyDescent="0.25">
      <c r="B43" s="34" t="s">
        <v>13</v>
      </c>
      <c r="C43" s="35"/>
      <c r="D43" s="35"/>
      <c r="E43" s="35"/>
      <c r="F43" s="36"/>
      <c r="G43" s="17"/>
      <c r="H43" s="8">
        <v>0</v>
      </c>
      <c r="I43" s="9"/>
      <c r="J43" s="22"/>
      <c r="K43" s="6"/>
      <c r="L43" s="6"/>
    </row>
    <row r="44" spans="2:12" x14ac:dyDescent="0.25">
      <c r="B44" s="34" t="s">
        <v>27</v>
      </c>
      <c r="C44" s="35"/>
      <c r="D44" s="35"/>
      <c r="E44" s="35"/>
      <c r="F44" s="36"/>
      <c r="G44" s="17" t="s">
        <v>28</v>
      </c>
      <c r="H44" s="10">
        <v>0</v>
      </c>
      <c r="I44" s="9"/>
      <c r="J44" s="9"/>
      <c r="L44" s="6"/>
    </row>
    <row r="45" spans="2:12" x14ac:dyDescent="0.25">
      <c r="B45" s="34" t="s">
        <v>14</v>
      </c>
      <c r="C45" s="35"/>
      <c r="D45" s="35"/>
      <c r="E45" s="35"/>
      <c r="F45" s="36"/>
      <c r="G45" s="17"/>
      <c r="H45" s="8">
        <v>0</v>
      </c>
      <c r="I45" s="9"/>
      <c r="J45" s="9"/>
    </row>
    <row r="46" spans="2:12" x14ac:dyDescent="0.25">
      <c r="B46" s="34" t="s">
        <v>15</v>
      </c>
      <c r="C46" s="35"/>
      <c r="D46" s="35"/>
      <c r="E46" s="35"/>
      <c r="F46" s="36"/>
      <c r="G46" s="17"/>
      <c r="H46" s="8">
        <v>0</v>
      </c>
      <c r="I46" s="9"/>
      <c r="J46" s="9"/>
      <c r="L46" s="6"/>
    </row>
    <row r="47" spans="2:12" x14ac:dyDescent="0.25">
      <c r="B47" s="34" t="s">
        <v>29</v>
      </c>
      <c r="C47" s="35"/>
      <c r="D47" s="35"/>
      <c r="E47" s="35"/>
      <c r="F47" s="36"/>
      <c r="G47" s="17"/>
      <c r="H47" s="8">
        <v>0</v>
      </c>
      <c r="I47" s="9"/>
      <c r="J47" s="9"/>
      <c r="L47" s="6"/>
    </row>
    <row r="48" spans="2:12" x14ac:dyDescent="0.25">
      <c r="B48" s="34" t="s">
        <v>16</v>
      </c>
      <c r="C48" s="35"/>
      <c r="D48" s="35"/>
      <c r="E48" s="35"/>
      <c r="F48" s="36"/>
      <c r="G48" s="17"/>
      <c r="H48" s="8">
        <v>0</v>
      </c>
      <c r="I48" s="9"/>
      <c r="J48" s="9"/>
    </row>
    <row r="49" spans="2:12" x14ac:dyDescent="0.25">
      <c r="B49" s="34" t="s">
        <v>31</v>
      </c>
      <c r="C49" s="35"/>
      <c r="D49" s="35"/>
      <c r="E49" s="35"/>
      <c r="F49" s="36"/>
      <c r="G49" s="17"/>
      <c r="H49" s="8">
        <v>0</v>
      </c>
      <c r="I49" s="9"/>
      <c r="J49" s="9"/>
    </row>
    <row r="50" spans="2:12" x14ac:dyDescent="0.25">
      <c r="B50" s="34" t="s">
        <v>17</v>
      </c>
      <c r="C50" s="35"/>
      <c r="D50" s="35"/>
      <c r="E50" s="35"/>
      <c r="F50" s="36"/>
      <c r="G50" s="17"/>
      <c r="H50" s="8">
        <v>1193778.03</v>
      </c>
      <c r="I50" s="9"/>
      <c r="J50" s="9"/>
    </row>
    <row r="51" spans="2:12" x14ac:dyDescent="0.25">
      <c r="B51" s="34" t="s">
        <v>18</v>
      </c>
      <c r="C51" s="35"/>
      <c r="D51" s="35"/>
      <c r="E51" s="35"/>
      <c r="F51" s="36"/>
      <c r="G51" s="17"/>
      <c r="H51" s="8">
        <f>1743911.66+164.4</f>
        <v>1744076.0599999998</v>
      </c>
      <c r="I51" s="9"/>
      <c r="J51" s="9"/>
    </row>
    <row r="52" spans="2:12" x14ac:dyDescent="0.25">
      <c r="B52" s="34" t="s">
        <v>30</v>
      </c>
      <c r="C52" s="35"/>
      <c r="D52" s="35"/>
      <c r="E52" s="35"/>
      <c r="F52" s="36"/>
      <c r="G52" s="17"/>
      <c r="H52" s="8">
        <v>0</v>
      </c>
      <c r="I52" s="27"/>
      <c r="J52" s="9"/>
      <c r="K52" s="9"/>
      <c r="L52" s="6"/>
    </row>
    <row r="53" spans="2:12" x14ac:dyDescent="0.25">
      <c r="B53" s="34" t="s">
        <v>19</v>
      </c>
      <c r="C53" s="35"/>
      <c r="D53" s="35"/>
      <c r="E53" s="35"/>
      <c r="F53" s="36"/>
      <c r="G53" s="17"/>
      <c r="H53" s="8">
        <v>0</v>
      </c>
      <c r="I53" s="9"/>
      <c r="J53" s="9"/>
      <c r="K53" s="6"/>
      <c r="L53" s="9"/>
    </row>
    <row r="54" spans="2:12" x14ac:dyDescent="0.25">
      <c r="B54" s="34" t="s">
        <v>20</v>
      </c>
      <c r="C54" s="35"/>
      <c r="D54" s="35"/>
      <c r="E54" s="35"/>
      <c r="F54" s="36"/>
      <c r="G54" s="17"/>
      <c r="H54" s="8">
        <v>0</v>
      </c>
      <c r="I54" s="9"/>
      <c r="J54" s="9"/>
      <c r="K54" s="6"/>
      <c r="L54" s="9"/>
    </row>
    <row r="55" spans="2:12" x14ac:dyDescent="0.25">
      <c r="B55" s="37" t="s">
        <v>23</v>
      </c>
      <c r="C55" s="38"/>
      <c r="D55" s="38"/>
      <c r="E55" s="38"/>
      <c r="F55" s="39"/>
      <c r="G55" s="19">
        <v>45926</v>
      </c>
      <c r="H55" s="3">
        <f>SUM(H56:H61)</f>
        <v>0</v>
      </c>
      <c r="I55" s="9"/>
      <c r="J55" s="9"/>
      <c r="K55" s="6"/>
      <c r="L55" s="6"/>
    </row>
    <row r="56" spans="2:12" x14ac:dyDescent="0.25">
      <c r="B56" s="34" t="s">
        <v>10</v>
      </c>
      <c r="C56" s="35"/>
      <c r="D56" s="35"/>
      <c r="E56" s="35"/>
      <c r="F56" s="36"/>
      <c r="G56" s="18"/>
      <c r="H56" s="10">
        <v>0</v>
      </c>
      <c r="I56" s="9"/>
      <c r="J56" s="9"/>
      <c r="K56" s="6"/>
      <c r="L56" s="6"/>
    </row>
    <row r="57" spans="2:12" x14ac:dyDescent="0.25">
      <c r="B57" s="34" t="s">
        <v>13</v>
      </c>
      <c r="C57" s="35"/>
      <c r="D57" s="35"/>
      <c r="E57" s="35"/>
      <c r="F57" s="36"/>
      <c r="G57" s="18"/>
      <c r="H57" s="8">
        <v>0</v>
      </c>
      <c r="I57" s="9"/>
      <c r="J57" s="22"/>
      <c r="K57" s="6"/>
      <c r="L57" s="6"/>
    </row>
    <row r="58" spans="2:12" x14ac:dyDescent="0.25">
      <c r="B58" s="34" t="s">
        <v>18</v>
      </c>
      <c r="C58" s="35"/>
      <c r="D58" s="35"/>
      <c r="E58" s="35"/>
      <c r="F58" s="36"/>
      <c r="G58" s="18"/>
      <c r="H58" s="8">
        <v>0</v>
      </c>
      <c r="I58" s="9"/>
      <c r="J58" s="9"/>
      <c r="K58" s="6"/>
      <c r="L58" s="6"/>
    </row>
    <row r="59" spans="2:12" x14ac:dyDescent="0.25">
      <c r="B59" s="34" t="s">
        <v>19</v>
      </c>
      <c r="C59" s="35"/>
      <c r="D59" s="35"/>
      <c r="E59" s="35"/>
      <c r="F59" s="36"/>
      <c r="G59" s="18"/>
      <c r="H59" s="1">
        <v>0</v>
      </c>
      <c r="I59" s="9"/>
      <c r="J59" s="9"/>
      <c r="K59" s="6"/>
      <c r="L59" s="6"/>
    </row>
    <row r="60" spans="2:12" x14ac:dyDescent="0.25">
      <c r="B60" s="34" t="s">
        <v>11</v>
      </c>
      <c r="C60" s="35"/>
      <c r="D60" s="35"/>
      <c r="E60" s="35"/>
      <c r="F60" s="36"/>
      <c r="G60" s="18"/>
      <c r="H60" s="1">
        <v>0</v>
      </c>
      <c r="I60" s="9"/>
      <c r="J60" s="9"/>
      <c r="K60" s="6"/>
      <c r="L60" s="6"/>
    </row>
    <row r="61" spans="2:12" x14ac:dyDescent="0.25">
      <c r="B61" s="34" t="s">
        <v>20</v>
      </c>
      <c r="C61" s="35"/>
      <c r="D61" s="35"/>
      <c r="E61" s="35"/>
      <c r="F61" s="36"/>
      <c r="G61" s="18"/>
      <c r="H61" s="1">
        <v>0</v>
      </c>
      <c r="I61" s="9"/>
      <c r="J61" s="9"/>
      <c r="K61" s="6"/>
      <c r="L61" s="6"/>
    </row>
    <row r="62" spans="2:12" x14ac:dyDescent="0.25">
      <c r="B62" s="43" t="s">
        <v>24</v>
      </c>
      <c r="C62" s="44"/>
      <c r="D62" s="44"/>
      <c r="E62" s="44"/>
      <c r="F62" s="45"/>
      <c r="G62" s="20">
        <v>45926</v>
      </c>
      <c r="H62" s="4">
        <f>609640.2+1897174.61-1897174.61-41352.97+18700.6-18700.6-385828.5+14561.19-14561.19+7128+78122.41+53154.67+44888.38+20607+2473781.77-2473781.77+19200-19200-20607-7128+50000-161198.92+119212.11+11800-13597.54+38213.53+45464.98+48448.29+41705.48+93072.26+80524.2-85000+42971.12+118227.8+15726.09-15726.09+2273265.26-2273265.26-163843.36+68923.45+55745.4+15726.09-15726.09-116257.6-8040+1456180.31-1456180.31+163775.21+42028.24-607.12-942.88+335.76-5400+287634.51+39295.85-15400+15726.1-15726.1+607.12+58629+1485784.45-1485784.45+7682.4-40230+15726.1-15726.1+1781406.3-1781406.3+15726.09-15726.09+1153595.21-1226862.82+73267.61+298000+15726.09-15726.09-298000+1377734.26-1377734.26+40230+15726.1-15726.1-36915.33+36915.48-54300+1829446.7-1829446.7+15726.09-15726.09-76800</f>
        <v>1071533.6300000001</v>
      </c>
      <c r="I62" s="9"/>
      <c r="K62" s="6"/>
      <c r="L62" s="6"/>
    </row>
    <row r="63" spans="2:12" x14ac:dyDescent="0.25">
      <c r="B63" s="34" t="s">
        <v>25</v>
      </c>
      <c r="C63" s="35"/>
      <c r="D63" s="35"/>
      <c r="E63" s="35"/>
      <c r="F63" s="36"/>
      <c r="G63" s="18"/>
      <c r="H63" s="1">
        <v>0</v>
      </c>
      <c r="I63" s="9"/>
      <c r="J63" s="9"/>
      <c r="L63" s="6"/>
    </row>
    <row r="64" spans="2:12" x14ac:dyDescent="0.25">
      <c r="B64" s="40" t="s">
        <v>26</v>
      </c>
      <c r="C64" s="41"/>
      <c r="D64" s="41"/>
      <c r="E64" s="41"/>
      <c r="F64" s="42"/>
      <c r="G64" s="18"/>
      <c r="H64" s="5">
        <f>H14+H31-H39-H55+H62-H63</f>
        <v>1693024.4799999997</v>
      </c>
      <c r="I64" s="9"/>
      <c r="J64" s="9"/>
      <c r="K64" s="6"/>
    </row>
    <row r="65" spans="2:11" x14ac:dyDescent="0.25">
      <c r="B65" s="13"/>
      <c r="C65" s="13"/>
      <c r="D65" s="13"/>
      <c r="E65" s="13"/>
      <c r="F65" s="13"/>
      <c r="G65" s="7"/>
      <c r="H65" s="11"/>
      <c r="I65" s="9"/>
      <c r="J65" s="9"/>
      <c r="K65" s="6"/>
    </row>
    <row r="66" spans="2:11" ht="15.75" x14ac:dyDescent="0.25">
      <c r="B66" s="33" t="s">
        <v>60</v>
      </c>
      <c r="C66" s="33"/>
      <c r="D66" s="33"/>
      <c r="E66" s="13"/>
      <c r="F66" s="13"/>
      <c r="G66" s="7"/>
      <c r="H66" s="11"/>
      <c r="I66" s="9"/>
      <c r="J66" s="9"/>
      <c r="K66" s="6"/>
    </row>
    <row r="68" spans="2:11" x14ac:dyDescent="0.25">
      <c r="B68" s="28" t="s">
        <v>34</v>
      </c>
      <c r="C68" s="30">
        <v>28795.17</v>
      </c>
      <c r="D68" s="31" t="s">
        <v>61</v>
      </c>
    </row>
    <row r="69" spans="2:11" x14ac:dyDescent="0.25">
      <c r="B69" s="28" t="s">
        <v>35</v>
      </c>
      <c r="C69" s="30">
        <v>25739.43</v>
      </c>
      <c r="D69" s="31" t="s">
        <v>62</v>
      </c>
    </row>
    <row r="70" spans="2:11" x14ac:dyDescent="0.25">
      <c r="B70" s="28" t="s">
        <v>35</v>
      </c>
      <c r="C70" s="30">
        <v>625848.06999999995</v>
      </c>
      <c r="D70" s="31" t="s">
        <v>63</v>
      </c>
    </row>
    <row r="71" spans="2:11" x14ac:dyDescent="0.25">
      <c r="B71" s="28" t="s">
        <v>36</v>
      </c>
      <c r="C71" s="30">
        <v>340309.93</v>
      </c>
      <c r="D71" s="31" t="s">
        <v>64</v>
      </c>
    </row>
    <row r="72" spans="2:11" x14ac:dyDescent="0.25">
      <c r="B72" s="28" t="s">
        <v>36</v>
      </c>
      <c r="C72" s="30">
        <v>173085.43</v>
      </c>
      <c r="D72" s="31" t="s">
        <v>65</v>
      </c>
    </row>
    <row r="73" spans="2:11" x14ac:dyDescent="0.25">
      <c r="B73" s="29" t="s">
        <v>125</v>
      </c>
      <c r="C73" s="32">
        <f>SUM(C68:C72)</f>
        <v>1193778.0299999998</v>
      </c>
      <c r="D73" s="31"/>
    </row>
    <row r="74" spans="2:11" x14ac:dyDescent="0.25">
      <c r="B74" s="28" t="s">
        <v>37</v>
      </c>
      <c r="C74" s="30">
        <v>20213</v>
      </c>
      <c r="D74" s="31" t="s">
        <v>66</v>
      </c>
    </row>
    <row r="75" spans="2:11" x14ac:dyDescent="0.25">
      <c r="B75" s="28" t="s">
        <v>37</v>
      </c>
      <c r="C75" s="30">
        <v>41845</v>
      </c>
      <c r="D75" s="31" t="s">
        <v>67</v>
      </c>
    </row>
    <row r="76" spans="2:11" x14ac:dyDescent="0.25">
      <c r="B76" s="28" t="s">
        <v>37</v>
      </c>
      <c r="C76" s="30">
        <v>12026</v>
      </c>
      <c r="D76" s="31" t="s">
        <v>68</v>
      </c>
    </row>
    <row r="77" spans="2:11" x14ac:dyDescent="0.25">
      <c r="B77" s="28" t="s">
        <v>38</v>
      </c>
      <c r="C77" s="30">
        <v>3970</v>
      </c>
      <c r="D77" s="31" t="s">
        <v>69</v>
      </c>
    </row>
    <row r="78" spans="2:11" x14ac:dyDescent="0.25">
      <c r="B78" s="28" t="s">
        <v>39</v>
      </c>
      <c r="C78" s="30">
        <v>3600</v>
      </c>
      <c r="D78" s="31" t="s">
        <v>70</v>
      </c>
    </row>
    <row r="79" spans="2:11" x14ac:dyDescent="0.25">
      <c r="B79" s="28" t="s">
        <v>40</v>
      </c>
      <c r="C79" s="30">
        <v>41413.730000000003</v>
      </c>
      <c r="D79" s="31" t="s">
        <v>71</v>
      </c>
    </row>
    <row r="80" spans="2:11" x14ac:dyDescent="0.25">
      <c r="B80" s="28" t="s">
        <v>40</v>
      </c>
      <c r="C80" s="30">
        <v>7054.79</v>
      </c>
      <c r="D80" s="31" t="s">
        <v>72</v>
      </c>
    </row>
    <row r="81" spans="2:4" x14ac:dyDescent="0.25">
      <c r="B81" s="28" t="s">
        <v>40</v>
      </c>
      <c r="C81" s="30">
        <v>6703.37</v>
      </c>
      <c r="D81" s="31" t="s">
        <v>73</v>
      </c>
    </row>
    <row r="82" spans="2:4" x14ac:dyDescent="0.25">
      <c r="B82" s="28" t="s">
        <v>40</v>
      </c>
      <c r="C82" s="30">
        <v>48324.3</v>
      </c>
      <c r="D82" s="31" t="s">
        <v>74</v>
      </c>
    </row>
    <row r="83" spans="2:4" x14ac:dyDescent="0.25">
      <c r="B83" s="28" t="s">
        <v>40</v>
      </c>
      <c r="C83" s="30">
        <v>845.53</v>
      </c>
      <c r="D83" s="31" t="s">
        <v>75</v>
      </c>
    </row>
    <row r="84" spans="2:4" x14ac:dyDescent="0.25">
      <c r="B84" s="28" t="s">
        <v>40</v>
      </c>
      <c r="C84" s="30">
        <v>12636.51</v>
      </c>
      <c r="D84" s="31" t="s">
        <v>76</v>
      </c>
    </row>
    <row r="85" spans="2:4" x14ac:dyDescent="0.25">
      <c r="B85" s="28" t="s">
        <v>40</v>
      </c>
      <c r="C85" s="30">
        <v>16364.33</v>
      </c>
      <c r="D85" s="31" t="s">
        <v>77</v>
      </c>
    </row>
    <row r="86" spans="2:4" x14ac:dyDescent="0.25">
      <c r="B86" s="28" t="s">
        <v>40</v>
      </c>
      <c r="C86" s="30">
        <v>3804.63</v>
      </c>
      <c r="D86" s="31" t="s">
        <v>78</v>
      </c>
    </row>
    <row r="87" spans="2:4" x14ac:dyDescent="0.25">
      <c r="B87" s="28" t="s">
        <v>40</v>
      </c>
      <c r="C87" s="30">
        <v>16979.400000000001</v>
      </c>
      <c r="D87" s="31" t="s">
        <v>79</v>
      </c>
    </row>
    <row r="88" spans="2:4" x14ac:dyDescent="0.25">
      <c r="B88" s="28" t="s">
        <v>41</v>
      </c>
      <c r="C88" s="30">
        <v>30000</v>
      </c>
      <c r="D88" s="31" t="s">
        <v>80</v>
      </c>
    </row>
    <row r="89" spans="2:4" x14ac:dyDescent="0.25">
      <c r="B89" s="28" t="s">
        <v>42</v>
      </c>
      <c r="C89" s="30">
        <v>2310</v>
      </c>
      <c r="D89" s="31" t="s">
        <v>81</v>
      </c>
    </row>
    <row r="90" spans="2:4" x14ac:dyDescent="0.25">
      <c r="B90" s="28" t="s">
        <v>43</v>
      </c>
      <c r="C90" s="30">
        <v>895.62</v>
      </c>
      <c r="D90" s="31" t="s">
        <v>82</v>
      </c>
    </row>
    <row r="91" spans="2:4" x14ac:dyDescent="0.25">
      <c r="B91" s="28" t="s">
        <v>43</v>
      </c>
      <c r="C91" s="30">
        <v>16562.48</v>
      </c>
      <c r="D91" s="31" t="s">
        <v>83</v>
      </c>
    </row>
    <row r="92" spans="2:4" x14ac:dyDescent="0.25">
      <c r="B92" s="28" t="s">
        <v>43</v>
      </c>
      <c r="C92" s="30">
        <v>350.46</v>
      </c>
      <c r="D92" s="31" t="s">
        <v>84</v>
      </c>
    </row>
    <row r="93" spans="2:4" x14ac:dyDescent="0.25">
      <c r="B93" s="28" t="s">
        <v>43</v>
      </c>
      <c r="C93" s="30">
        <v>42834</v>
      </c>
      <c r="D93" s="31" t="s">
        <v>85</v>
      </c>
    </row>
    <row r="94" spans="2:4" x14ac:dyDescent="0.25">
      <c r="B94" s="28" t="s">
        <v>43</v>
      </c>
      <c r="C94" s="30">
        <v>532.17999999999995</v>
      </c>
      <c r="D94" s="31" t="s">
        <v>86</v>
      </c>
    </row>
    <row r="95" spans="2:4" x14ac:dyDescent="0.25">
      <c r="B95" s="28" t="s">
        <v>43</v>
      </c>
      <c r="C95" s="30">
        <v>70092</v>
      </c>
      <c r="D95" s="31" t="s">
        <v>87</v>
      </c>
    </row>
    <row r="96" spans="2:4" x14ac:dyDescent="0.25">
      <c r="B96" s="28" t="s">
        <v>43</v>
      </c>
      <c r="C96" s="30">
        <v>70741</v>
      </c>
      <c r="D96" s="31" t="s">
        <v>88</v>
      </c>
    </row>
    <row r="97" spans="2:4" x14ac:dyDescent="0.25">
      <c r="B97" s="28" t="s">
        <v>44</v>
      </c>
      <c r="C97" s="30">
        <v>7809.12</v>
      </c>
      <c r="D97" s="31" t="s">
        <v>89</v>
      </c>
    </row>
    <row r="98" spans="2:4" x14ac:dyDescent="0.25">
      <c r="B98" s="28" t="s">
        <v>44</v>
      </c>
      <c r="C98" s="30">
        <v>330</v>
      </c>
      <c r="D98" s="31" t="s">
        <v>90</v>
      </c>
    </row>
    <row r="99" spans="2:4" x14ac:dyDescent="0.25">
      <c r="B99" s="28" t="s">
        <v>44</v>
      </c>
      <c r="C99" s="30">
        <v>23515.26</v>
      </c>
      <c r="D99" s="31" t="s">
        <v>91</v>
      </c>
    </row>
    <row r="100" spans="2:4" x14ac:dyDescent="0.25">
      <c r="B100" s="28" t="s">
        <v>44</v>
      </c>
      <c r="C100" s="30">
        <v>4318.8599999999997</v>
      </c>
      <c r="D100" s="31" t="s">
        <v>92</v>
      </c>
    </row>
    <row r="101" spans="2:4" x14ac:dyDescent="0.25">
      <c r="B101" s="28" t="s">
        <v>44</v>
      </c>
      <c r="C101" s="30">
        <v>8058.42</v>
      </c>
      <c r="D101" s="31" t="s">
        <v>93</v>
      </c>
    </row>
    <row r="102" spans="2:4" x14ac:dyDescent="0.25">
      <c r="B102" s="28" t="s">
        <v>44</v>
      </c>
      <c r="C102" s="30">
        <v>127973.6</v>
      </c>
      <c r="D102" s="31" t="s">
        <v>94</v>
      </c>
    </row>
    <row r="103" spans="2:4" x14ac:dyDescent="0.25">
      <c r="B103" s="28" t="s">
        <v>44</v>
      </c>
      <c r="C103" s="30">
        <v>51437.3</v>
      </c>
      <c r="D103" s="31" t="s">
        <v>95</v>
      </c>
    </row>
    <row r="104" spans="2:4" x14ac:dyDescent="0.25">
      <c r="B104" s="28" t="s">
        <v>45</v>
      </c>
      <c r="C104" s="30">
        <v>35613</v>
      </c>
      <c r="D104" s="31" t="s">
        <v>96</v>
      </c>
    </row>
    <row r="105" spans="2:4" x14ac:dyDescent="0.25">
      <c r="B105" s="28" t="s">
        <v>46</v>
      </c>
      <c r="C105" s="30">
        <v>324</v>
      </c>
      <c r="D105" s="31" t="s">
        <v>97</v>
      </c>
    </row>
    <row r="106" spans="2:4" x14ac:dyDescent="0.25">
      <c r="B106" s="28" t="s">
        <v>46</v>
      </c>
      <c r="C106" s="30">
        <v>7344</v>
      </c>
      <c r="D106" s="31" t="s">
        <v>98</v>
      </c>
    </row>
    <row r="107" spans="2:4" x14ac:dyDescent="0.25">
      <c r="B107" s="28" t="s">
        <v>46</v>
      </c>
      <c r="C107" s="30">
        <v>11328</v>
      </c>
      <c r="D107" s="31" t="s">
        <v>99</v>
      </c>
    </row>
    <row r="108" spans="2:4" x14ac:dyDescent="0.25">
      <c r="B108" s="28" t="s">
        <v>47</v>
      </c>
      <c r="C108" s="30">
        <v>315000</v>
      </c>
      <c r="D108" s="31" t="s">
        <v>100</v>
      </c>
    </row>
    <row r="109" spans="2:4" x14ac:dyDescent="0.25">
      <c r="B109" s="28" t="s">
        <v>48</v>
      </c>
      <c r="C109" s="30">
        <v>144781.79</v>
      </c>
      <c r="D109" s="31" t="s">
        <v>101</v>
      </c>
    </row>
    <row r="110" spans="2:4" x14ac:dyDescent="0.25">
      <c r="B110" s="28" t="s">
        <v>48</v>
      </c>
      <c r="C110" s="30">
        <v>11394</v>
      </c>
      <c r="D110" s="31" t="s">
        <v>102</v>
      </c>
    </row>
    <row r="111" spans="2:4" x14ac:dyDescent="0.25">
      <c r="B111" s="28" t="s">
        <v>48</v>
      </c>
      <c r="C111" s="30">
        <v>25308.18</v>
      </c>
      <c r="D111" s="31" t="s">
        <v>103</v>
      </c>
    </row>
    <row r="112" spans="2:4" x14ac:dyDescent="0.25">
      <c r="B112" s="28" t="s">
        <v>48</v>
      </c>
      <c r="C112" s="30">
        <v>6050</v>
      </c>
      <c r="D112" s="31" t="s">
        <v>104</v>
      </c>
    </row>
    <row r="113" spans="2:4" x14ac:dyDescent="0.25">
      <c r="B113" s="28" t="s">
        <v>49</v>
      </c>
      <c r="C113" s="30">
        <v>1798.8</v>
      </c>
      <c r="D113" s="31" t="s">
        <v>105</v>
      </c>
    </row>
    <row r="114" spans="2:4" x14ac:dyDescent="0.25">
      <c r="B114" s="28" t="s">
        <v>50</v>
      </c>
      <c r="C114" s="30">
        <v>3000</v>
      </c>
      <c r="D114" s="31" t="s">
        <v>106</v>
      </c>
    </row>
    <row r="115" spans="2:4" x14ac:dyDescent="0.25">
      <c r="B115" s="28" t="s">
        <v>50</v>
      </c>
      <c r="C115" s="30">
        <v>22608</v>
      </c>
      <c r="D115" s="31" t="s">
        <v>107</v>
      </c>
    </row>
    <row r="116" spans="2:4" x14ac:dyDescent="0.25">
      <c r="B116" s="28" t="s">
        <v>50</v>
      </c>
      <c r="C116" s="30">
        <v>23040</v>
      </c>
      <c r="D116" s="31" t="s">
        <v>108</v>
      </c>
    </row>
    <row r="117" spans="2:4" x14ac:dyDescent="0.25">
      <c r="B117" s="28" t="s">
        <v>51</v>
      </c>
      <c r="C117" s="30">
        <v>66150</v>
      </c>
      <c r="D117" s="31" t="s">
        <v>109</v>
      </c>
    </row>
    <row r="118" spans="2:4" x14ac:dyDescent="0.25">
      <c r="B118" s="28" t="s">
        <v>52</v>
      </c>
      <c r="C118" s="30">
        <v>8000</v>
      </c>
      <c r="D118" s="31" t="s">
        <v>110</v>
      </c>
    </row>
    <row r="119" spans="2:4" x14ac:dyDescent="0.25">
      <c r="B119" s="28" t="s">
        <v>53</v>
      </c>
      <c r="C119" s="30">
        <v>198576</v>
      </c>
      <c r="D119" s="31" t="s">
        <v>111</v>
      </c>
    </row>
    <row r="120" spans="2:4" x14ac:dyDescent="0.25">
      <c r="B120" s="28" t="s">
        <v>54</v>
      </c>
      <c r="C120" s="30">
        <v>12000</v>
      </c>
      <c r="D120" s="31" t="s">
        <v>112</v>
      </c>
    </row>
    <row r="121" spans="2:4" x14ac:dyDescent="0.25">
      <c r="B121" s="28" t="s">
        <v>55</v>
      </c>
      <c r="C121" s="30">
        <v>4758</v>
      </c>
      <c r="D121" s="31" t="s">
        <v>113</v>
      </c>
    </row>
    <row r="122" spans="2:4" x14ac:dyDescent="0.25">
      <c r="B122" s="28" t="s">
        <v>55</v>
      </c>
      <c r="C122" s="30">
        <v>2099</v>
      </c>
      <c r="D122" s="31" t="s">
        <v>114</v>
      </c>
    </row>
    <row r="123" spans="2:4" x14ac:dyDescent="0.25">
      <c r="B123" s="28" t="s">
        <v>55</v>
      </c>
      <c r="C123" s="30">
        <v>5838</v>
      </c>
      <c r="D123" s="31" t="s">
        <v>115</v>
      </c>
    </row>
    <row r="124" spans="2:4" x14ac:dyDescent="0.25">
      <c r="B124" s="28" t="s">
        <v>56</v>
      </c>
      <c r="C124" s="30">
        <v>4500</v>
      </c>
      <c r="D124" s="31" t="s">
        <v>116</v>
      </c>
    </row>
    <row r="125" spans="2:4" x14ac:dyDescent="0.25">
      <c r="B125" s="28" t="s">
        <v>57</v>
      </c>
      <c r="C125" s="30">
        <v>21000</v>
      </c>
      <c r="D125" s="31" t="s">
        <v>117</v>
      </c>
    </row>
    <row r="126" spans="2:4" x14ac:dyDescent="0.25">
      <c r="B126" s="28" t="s">
        <v>57</v>
      </c>
      <c r="C126" s="30">
        <v>1000</v>
      </c>
      <c r="D126" s="31" t="s">
        <v>118</v>
      </c>
    </row>
    <row r="127" spans="2:4" x14ac:dyDescent="0.25">
      <c r="B127" s="28" t="s">
        <v>57</v>
      </c>
      <c r="C127" s="30">
        <v>2400</v>
      </c>
      <c r="D127" s="31" t="s">
        <v>119</v>
      </c>
    </row>
    <row r="128" spans="2:4" x14ac:dyDescent="0.25">
      <c r="B128" s="28" t="s">
        <v>57</v>
      </c>
      <c r="C128" s="30">
        <v>30500</v>
      </c>
      <c r="D128" s="31" t="s">
        <v>120</v>
      </c>
    </row>
    <row r="129" spans="2:4" x14ac:dyDescent="0.25">
      <c r="B129" s="28" t="s">
        <v>57</v>
      </c>
      <c r="C129" s="30">
        <v>13900</v>
      </c>
      <c r="D129" s="31" t="s">
        <v>121</v>
      </c>
    </row>
    <row r="130" spans="2:4" x14ac:dyDescent="0.25">
      <c r="B130" s="28" t="s">
        <v>57</v>
      </c>
      <c r="C130" s="30">
        <v>300</v>
      </c>
      <c r="D130" s="31" t="s">
        <v>122</v>
      </c>
    </row>
    <row r="131" spans="2:4" x14ac:dyDescent="0.25">
      <c r="B131" s="28" t="s">
        <v>58</v>
      </c>
      <c r="C131" s="30">
        <v>15000</v>
      </c>
      <c r="D131" s="31" t="s">
        <v>123</v>
      </c>
    </row>
    <row r="132" spans="2:4" x14ac:dyDescent="0.25">
      <c r="B132" s="28" t="s">
        <v>59</v>
      </c>
      <c r="C132" s="30">
        <v>56760</v>
      </c>
      <c r="D132" s="31" t="s">
        <v>124</v>
      </c>
    </row>
    <row r="133" spans="2:4" x14ac:dyDescent="0.25">
      <c r="B133" s="29" t="s">
        <v>126</v>
      </c>
      <c r="C133" s="32">
        <f>SUM(C74:C132)</f>
        <v>1743911.6600000001</v>
      </c>
      <c r="D133" s="31"/>
    </row>
  </sheetData>
  <mergeCells count="61">
    <mergeCell ref="B25:F25"/>
    <mergeCell ref="B28:F28"/>
    <mergeCell ref="B22:F22"/>
    <mergeCell ref="B24:F24"/>
    <mergeCell ref="C2:G2"/>
    <mergeCell ref="B4:D4"/>
    <mergeCell ref="B5:D5"/>
    <mergeCell ref="B6:D6"/>
    <mergeCell ref="B8:H8"/>
    <mergeCell ref="B15:F15"/>
    <mergeCell ref="B20:F20"/>
    <mergeCell ref="B19:F19"/>
    <mergeCell ref="B21:F21"/>
    <mergeCell ref="B23:F23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K11:O11"/>
    <mergeCell ref="B13:F13"/>
    <mergeCell ref="B12:F12"/>
    <mergeCell ref="B14:F14"/>
    <mergeCell ref="B11:F11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48:F48"/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  <mergeCell ref="B44:F44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2025-09-30T05:42:53Z</dcterms:modified>
  <cp:category/>
  <cp:contentStatus/>
</cp:coreProperties>
</file>